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8a3674a53556f2d/Desktop/C and H PC/Financial/Forecast/"/>
    </mc:Choice>
  </mc:AlternateContent>
  <xr:revisionPtr revIDLastSave="0" documentId="14_{323A5FD6-E732-4BF2-9F4F-C907339A3B45}" xr6:coauthVersionLast="47" xr6:coauthVersionMax="47" xr10:uidLastSave="{00000000-0000-0000-0000-000000000000}"/>
  <bookViews>
    <workbookView xWindow="0" yWindow="600" windowWidth="28800" windowHeight="15600" activeTab="1" xr2:uid="{278E5328-C116-465D-8F39-D09744F3617D}"/>
  </bookViews>
  <sheets>
    <sheet name="2022 2023 EOY Forecast " sheetId="1" r:id="rId1"/>
    <sheet name="Bank Accounts" sheetId="2" r:id="rId2"/>
    <sheet name="2023 2024 Projects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8" i="1" l="1"/>
  <c r="B14" i="2" s="1"/>
  <c r="B15" i="2" s="1"/>
  <c r="I28" i="1"/>
  <c r="C14" i="2"/>
  <c r="C12" i="2"/>
  <c r="B12" i="2"/>
  <c r="M28" i="1"/>
  <c r="M29" i="1"/>
  <c r="H44" i="1"/>
  <c r="G44" i="1"/>
  <c r="D5" i="2"/>
  <c r="B8" i="3"/>
  <c r="D13" i="2"/>
  <c r="D8" i="3"/>
  <c r="C8" i="3"/>
  <c r="E44" i="1"/>
  <c r="C4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Kath Gruber</author>
  </authors>
  <commentList>
    <comment ref="N10" authorId="0" shapeId="0" xr:uid="{BC1437C2-D36F-4E60-B1DD-E2A512D2A34C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£84.80 x 12</t>
        </r>
      </text>
    </comment>
    <comment ref="N20" authorId="0" shapeId="0" xr:uid="{7A30CDAB-87F9-40E0-ADEE-447A55BA007C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See tab 3 </t>
        </r>
      </text>
    </comment>
    <comment ref="N21" authorId="0" shapeId="0" xr:uid="{0804202B-4D24-49E2-8C31-F4C7DB73C3B5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Trying to get this lower</t>
        </r>
      </text>
    </comment>
    <comment ref="N23" authorId="0" shapeId="0" xr:uid="{CE3CE9F9-D397-4F9F-8EB0-E0EB380B0E2B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31.81 x 12</t>
        </r>
      </text>
    </comment>
    <comment ref="M25" authorId="0" shapeId="0" xr:uid="{2C26E7CF-9675-4DB6-A44E-2D97B559C6D3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cilca share</t>
        </r>
      </text>
    </comment>
    <comment ref="N25" authorId="0" shapeId="0" xr:uid="{CA00CCD8-BDC1-45CE-8F2B-B64A507A1A64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Cllr Essentials</t>
        </r>
      </text>
    </comment>
    <comment ref="N30" authorId="0" shapeId="0" xr:uid="{B1F7D8B8-5C1A-4B5A-BD4D-C479E3CB5F4B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See tab 3 plus £500</t>
        </r>
      </text>
    </comment>
    <comment ref="H37" authorId="0" shapeId="0" xr:uid="{8851CD6E-2563-4853-A48A-F317F04362D1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Based on 4% increase</t>
        </r>
      </text>
    </comment>
    <comment ref="G42" authorId="0" shapeId="0" xr:uid="{BB7C2B3C-1C76-4F6B-81D8-033375EF0A53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Chased Longcliffe 13/1/23</t>
        </r>
      </text>
    </comment>
    <comment ref="H42" authorId="0" shapeId="0" xr:uid="{5569ED24-C100-4DD1-9490-FAA485DB8982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Chased Longcliffe 13/1/23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Kath Gruber</author>
  </authors>
  <commentList>
    <comment ref="C4" authorId="0" shapeId="0" xr:uid="{1F7F855F-D662-40D0-8EFA-F81BCD4FC00A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Assumes winf farm m onies from Longcliffe</t>
        </r>
      </text>
    </comment>
    <comment ref="C7" authorId="0" shapeId="0" xr:uid="{94297E66-056C-4E92-9F06-D5022B1AEFE3}">
      <text>
        <r>
          <rPr>
            <b/>
            <sz val="9"/>
            <color indexed="81"/>
            <rFont val="Tahoma"/>
            <family val="2"/>
          </rPr>
          <t>Kath Gruber:</t>
        </r>
        <r>
          <rPr>
            <sz val="9"/>
            <color indexed="81"/>
            <rFont val="Tahoma"/>
            <family val="2"/>
          </rPr>
          <t xml:space="preserve">
Assumes winf farm m onies from Longcliffe</t>
        </r>
      </text>
    </comment>
  </commentList>
</comments>
</file>

<file path=xl/sharedStrings.xml><?xml version="1.0" encoding="utf-8"?>
<sst xmlns="http://schemas.openxmlformats.org/spreadsheetml/2006/main" count="80" uniqueCount="65">
  <si>
    <t>Receipts</t>
  </si>
  <si>
    <t>Payments</t>
  </si>
  <si>
    <t>Title</t>
  </si>
  <si>
    <t>Budgeted</t>
  </si>
  <si>
    <t>Actual</t>
  </si>
  <si>
    <t>Variance</t>
  </si>
  <si>
    <t>Clerk's Salary</t>
  </si>
  <si>
    <t>Clerk's Expenses</t>
  </si>
  <si>
    <t>PAYE</t>
  </si>
  <si>
    <t>Postage</t>
  </si>
  <si>
    <t>Defibrillator</t>
  </si>
  <si>
    <t>IT Costs</t>
  </si>
  <si>
    <t>Website</t>
  </si>
  <si>
    <t>Floral Displays</t>
  </si>
  <si>
    <t>Bank Charges</t>
  </si>
  <si>
    <t>Environment</t>
  </si>
  <si>
    <t>Office Supplies</t>
  </si>
  <si>
    <t>Grounds Maintenance</t>
  </si>
  <si>
    <t>Project Costs</t>
  </si>
  <si>
    <t>Insurance</t>
  </si>
  <si>
    <t>Audit</t>
  </si>
  <si>
    <t>Pension</t>
  </si>
  <si>
    <t>Subscription Costs</t>
  </si>
  <si>
    <t>Training</t>
  </si>
  <si>
    <t>Church Hire</t>
  </si>
  <si>
    <t>SUB TOTAL</t>
  </si>
  <si>
    <t>Precept</t>
  </si>
  <si>
    <t>Grants</t>
  </si>
  <si>
    <t>Donations</t>
  </si>
  <si>
    <t>VAT Refund</t>
  </si>
  <si>
    <t>Misc</t>
  </si>
  <si>
    <t>EOY Forecast</t>
  </si>
  <si>
    <t>2023/2024</t>
  </si>
  <si>
    <t>2022/2023</t>
  </si>
  <si>
    <t>Project</t>
  </si>
  <si>
    <t>Estmated Cost</t>
  </si>
  <si>
    <t>Badgers</t>
  </si>
  <si>
    <t>Telephone Box</t>
  </si>
  <si>
    <t>Wall Repairs</t>
  </si>
  <si>
    <t xml:space="preserve">Bug Hotel </t>
  </si>
  <si>
    <t>Current Account</t>
  </si>
  <si>
    <t>Windfarm Account</t>
  </si>
  <si>
    <t xml:space="preserve">31/3/2023 Forecast </t>
  </si>
  <si>
    <t>Date</t>
  </si>
  <si>
    <t xml:space="preserve">Windfarm Funding </t>
  </si>
  <si>
    <t>Reserves</t>
  </si>
  <si>
    <t>Budget</t>
  </si>
  <si>
    <t>2023/24</t>
  </si>
  <si>
    <t xml:space="preserve">Interest from WF </t>
  </si>
  <si>
    <t>WindFarm</t>
  </si>
  <si>
    <t xml:space="preserve">Wind Farm Grants </t>
  </si>
  <si>
    <t>C/F</t>
  </si>
  <si>
    <t>Precept 010423</t>
  </si>
  <si>
    <t>Carsington Windfarm 31/5</t>
  </si>
  <si>
    <t>Loncliffe Windfarm 30/6</t>
  </si>
  <si>
    <t>Vat</t>
  </si>
  <si>
    <t>Total</t>
  </si>
  <si>
    <t>Cumulative</t>
  </si>
  <si>
    <t>2023/2024 Income</t>
  </si>
  <si>
    <t>2023/24 Expenditure</t>
  </si>
  <si>
    <t>Options to reduce overspend</t>
  </si>
  <si>
    <t xml:space="preserve">Floral displays </t>
  </si>
  <si>
    <t xml:space="preserve">Change % on WF </t>
  </si>
  <si>
    <t xml:space="preserve">Monitor spend closely and adjust budget </t>
  </si>
  <si>
    <t>Interest from WF account to current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</si>
</sst>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£&quot;#,##0.00;[Red]\-&quot;£&quot;#,##0.00"/>
    <numFmt numFmtId="164" formatCode="&quot;£&quot;#,#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8"/>
      <name val="Arial Rounded MT Bold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8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8"/>
      <color rgb="FFFF0000"/>
      <name val="ARIAL"/>
      <family val="2"/>
    </font>
    <font>
      <sz val="9"/>
      <color rgb="FFFF0000"/>
      <name val="Arial"/>
      <family val="2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top"/>
    </xf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" fontId="3" fillId="0" borderId="0" xfId="0" applyNumberFormat="1" applyFont="1" applyAlignment="1">
      <alignment horizontal="right" vertical="top"/>
    </xf>
    <xf numFmtId="4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top" wrapText="1" readingOrder="1"/>
    </xf>
    <xf numFmtId="0" fontId="1" fillId="0" borderId="0" xfId="0" applyFont="1" applyAlignment="1">
      <alignment vertical="top"/>
    </xf>
    <xf numFmtId="4" fontId="6" fillId="0" borderId="0" xfId="0" applyNumberFormat="1" applyFont="1" applyAlignment="1">
      <alignment horizontal="right" vertical="top"/>
    </xf>
    <xf numFmtId="0" fontId="1" fillId="0" borderId="0" xfId="0" applyFont="1"/>
    <xf numFmtId="8" fontId="0" fillId="0" borderId="0" xfId="0" applyNumberFormat="1"/>
    <xf numFmtId="164" fontId="0" fillId="0" borderId="0" xfId="0" applyNumberFormat="1"/>
    <xf numFmtId="17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/>
    <xf numFmtId="0" fontId="10" fillId="0" borderId="0" xfId="0" applyFont="1" applyAlignment="1">
      <alignment vertical="top"/>
    </xf>
    <xf numFmtId="2" fontId="10" fillId="0" borderId="0" xfId="0" applyNumberFormat="1" applyFont="1" applyAlignment="1">
      <alignment vertical="top"/>
    </xf>
    <xf numFmtId="2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 vertical="top"/>
    </xf>
    <xf numFmtId="0" fontId="12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9" fillId="0" borderId="0" xfId="0" applyFont="1"/>
    <xf numFmtId="0" fontId="13" fillId="0" borderId="0" xfId="0" applyFont="1" applyAlignment="1">
      <alignment horizontal="right" vertical="top"/>
    </xf>
    <xf numFmtId="2" fontId="11" fillId="0" borderId="0" xfId="0" applyNumberFormat="1" applyFont="1" applyAlignment="1">
      <alignment vertical="top"/>
    </xf>
    <xf numFmtId="2" fontId="11" fillId="0" borderId="0" xfId="0" applyNumberFormat="1" applyFont="1"/>
    <xf numFmtId="0" fontId="11" fillId="0" borderId="0" xfId="0" applyFont="1" applyAlignment="1">
      <alignment vertical="top"/>
    </xf>
    <xf numFmtId="0" fontId="14" fillId="0" borderId="0" xfId="0" applyFont="1" applyAlignment="1">
      <alignment vertical="top"/>
    </xf>
    <xf numFmtId="14" fontId="0" fillId="0" borderId="0" xfId="0" applyNumberFormat="1" applyAlignment="1">
      <alignment horizontal="center"/>
    </xf>
    <xf numFmtId="0" fontId="15" fillId="0" borderId="0" xfId="0" applyFont="1" applyAlignment="1">
      <alignment vertical="top"/>
    </xf>
    <xf numFmtId="0" fontId="1" fillId="0" borderId="0" xfId="0" applyFont="1" applyAlignment="1">
      <alignment horizontal="center"/>
    </xf>
    <xf numFmtId="164" fontId="1" fillId="0" borderId="0" xfId="0" applyNumberFormat="1" applyFont="1"/>
    <xf numFmtId="0" fontId="12" fillId="0" borderId="0" xfId="0" applyFont="1" applyAlignment="1">
      <alignment horizontal="center"/>
    </xf>
    <xf numFmtId="164" fontId="12" fillId="0" borderId="0" xfId="0" applyNumberFormat="1" applyFont="1"/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4" fontId="3" fillId="0" borderId="0" xfId="0" applyNumberFormat="1" applyFont="1" applyAlignment="1">
      <alignment horizontal="right" vertical="top"/>
    </xf>
    <xf numFmtId="4" fontId="5" fillId="0" borderId="0" xfId="0" applyNumberFormat="1" applyFont="1" applyAlignment="1">
      <alignment horizontal="right" vertical="top"/>
    </xf>
    <xf numFmtId="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53BFB-62A6-4CDA-A9AE-465C3F084144}">
  <dimension ref="A1:Q54"/>
  <sheetViews>
    <sheetView topLeftCell="A13" workbookViewId="0">
      <selection activeCell="N22" sqref="N22"/>
    </sheetView>
  </sheetViews>
  <sheetFormatPr defaultRowHeight="15" x14ac:dyDescent="0.25"/>
  <cols>
    <col min="7" max="7" width="10.85546875" customWidth="1"/>
    <col min="13" max="13" width="11.140625" customWidth="1"/>
  </cols>
  <sheetData>
    <row r="1" spans="1:17" x14ac:dyDescent="0.2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1"/>
      <c r="Q1" s="1"/>
    </row>
    <row r="2" spans="1:17" x14ac:dyDescent="0.25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1"/>
      <c r="Q2" s="1"/>
    </row>
    <row r="3" spans="1:17" x14ac:dyDescent="0.25">
      <c r="A3" s="37"/>
      <c r="B3" s="37"/>
      <c r="C3" s="37"/>
      <c r="D3" s="1"/>
      <c r="E3" s="8" t="s">
        <v>33</v>
      </c>
      <c r="F3" s="8"/>
      <c r="G3" s="8"/>
      <c r="H3" s="8"/>
      <c r="I3" s="8"/>
      <c r="J3" s="8"/>
      <c r="K3" s="8" t="s">
        <v>33</v>
      </c>
      <c r="L3" s="8"/>
      <c r="M3" s="8"/>
      <c r="N3" s="20" t="s">
        <v>32</v>
      </c>
      <c r="O3" s="21"/>
      <c r="P3" s="1"/>
      <c r="Q3" s="1"/>
    </row>
    <row r="4" spans="1:17" x14ac:dyDescent="0.25">
      <c r="A4" s="37"/>
      <c r="B4" s="37"/>
      <c r="C4" s="37"/>
      <c r="D4" s="38" t="s">
        <v>0</v>
      </c>
      <c r="E4" s="38"/>
      <c r="F4" s="38"/>
      <c r="G4" s="38"/>
      <c r="H4" s="1"/>
      <c r="I4" s="1"/>
      <c r="J4" s="38" t="s">
        <v>1</v>
      </c>
      <c r="K4" s="38"/>
      <c r="L4" s="38"/>
      <c r="M4" s="38"/>
      <c r="N4" s="22"/>
      <c r="O4" s="21"/>
      <c r="P4" s="1"/>
      <c r="Q4" s="1"/>
    </row>
    <row r="5" spans="1:17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1"/>
      <c r="O5" s="21"/>
      <c r="P5" s="1"/>
      <c r="Q5" s="1"/>
    </row>
    <row r="6" spans="1:17" x14ac:dyDescent="0.25">
      <c r="A6" s="35" t="s">
        <v>2</v>
      </c>
      <c r="B6" s="35"/>
      <c r="C6" s="34" t="s">
        <v>3</v>
      </c>
      <c r="D6" s="34"/>
      <c r="E6" s="34" t="s">
        <v>4</v>
      </c>
      <c r="F6" s="34"/>
      <c r="G6" s="2" t="s">
        <v>5</v>
      </c>
      <c r="H6" s="1"/>
      <c r="I6" s="34" t="s">
        <v>3</v>
      </c>
      <c r="J6" s="34"/>
      <c r="K6" s="34" t="s">
        <v>4</v>
      </c>
      <c r="L6" s="34"/>
      <c r="M6" s="2" t="s">
        <v>31</v>
      </c>
      <c r="N6" s="23" t="s">
        <v>46</v>
      </c>
      <c r="O6" s="21"/>
      <c r="P6" s="1"/>
      <c r="Q6" s="1"/>
    </row>
    <row r="7" spans="1:17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21"/>
      <c r="O7" s="21"/>
      <c r="P7" s="1"/>
      <c r="Q7" s="1"/>
    </row>
    <row r="8" spans="1:17" x14ac:dyDescent="0.25">
      <c r="A8" s="39" t="s">
        <v>6</v>
      </c>
      <c r="B8" s="39"/>
      <c r="C8" s="1"/>
      <c r="D8" s="1"/>
      <c r="E8" s="1"/>
      <c r="F8" s="1"/>
      <c r="G8" s="1"/>
      <c r="H8" s="1"/>
      <c r="I8" s="40">
        <v>2217.06</v>
      </c>
      <c r="J8" s="40"/>
      <c r="K8" s="40">
        <v>2551.0500000000002</v>
      </c>
      <c r="L8" s="40"/>
      <c r="M8" s="5">
        <v>3568</v>
      </c>
      <c r="N8" s="24">
        <v>4066</v>
      </c>
      <c r="O8" s="21"/>
      <c r="P8" s="1"/>
      <c r="Q8" s="1"/>
    </row>
    <row r="9" spans="1:17" x14ac:dyDescent="0.25">
      <c r="A9" s="39" t="s">
        <v>7</v>
      </c>
      <c r="B9" s="39"/>
      <c r="C9" s="1"/>
      <c r="D9" s="1"/>
      <c r="E9" s="1"/>
      <c r="F9" s="1"/>
      <c r="G9" s="1"/>
      <c r="H9" s="1"/>
      <c r="I9" s="40">
        <v>108</v>
      </c>
      <c r="J9" s="40"/>
      <c r="K9" s="40">
        <v>45.9</v>
      </c>
      <c r="L9" s="40"/>
      <c r="M9" s="5">
        <v>60</v>
      </c>
      <c r="N9" s="24">
        <v>60</v>
      </c>
      <c r="O9" s="21"/>
      <c r="P9" s="1"/>
      <c r="Q9" s="1"/>
    </row>
    <row r="10" spans="1:17" x14ac:dyDescent="0.25">
      <c r="A10" s="39" t="s">
        <v>8</v>
      </c>
      <c r="B10" s="39"/>
      <c r="C10" s="1"/>
      <c r="D10" s="1"/>
      <c r="E10" s="1"/>
      <c r="F10" s="1"/>
      <c r="G10" s="1"/>
      <c r="H10" s="1"/>
      <c r="I10" s="40">
        <v>1580.91</v>
      </c>
      <c r="J10" s="40"/>
      <c r="K10" s="40">
        <v>138.91</v>
      </c>
      <c r="L10" s="40"/>
      <c r="M10" s="5">
        <v>393.31</v>
      </c>
      <c r="N10" s="24">
        <v>1018</v>
      </c>
      <c r="O10" s="21"/>
      <c r="P10" s="1"/>
      <c r="Q10" s="1"/>
    </row>
    <row r="11" spans="1:17" x14ac:dyDescent="0.25">
      <c r="A11" s="39" t="s">
        <v>9</v>
      </c>
      <c r="B11" s="39"/>
      <c r="C11" s="1"/>
      <c r="D11" s="1"/>
      <c r="E11" s="1"/>
      <c r="F11" s="1"/>
      <c r="G11" s="1"/>
      <c r="H11" s="1"/>
      <c r="I11" s="40">
        <v>17</v>
      </c>
      <c r="J11" s="40"/>
      <c r="K11" s="40">
        <v>23.14</v>
      </c>
      <c r="L11" s="40"/>
      <c r="M11" s="5">
        <v>30</v>
      </c>
      <c r="N11" s="24">
        <v>30</v>
      </c>
      <c r="O11" s="21"/>
      <c r="P11" s="1"/>
      <c r="Q11" s="1"/>
    </row>
    <row r="12" spans="1:17" x14ac:dyDescent="0.25">
      <c r="A12" s="39" t="s">
        <v>10</v>
      </c>
      <c r="B12" s="39"/>
      <c r="C12" s="1"/>
      <c r="D12" s="1"/>
      <c r="E12" s="1"/>
      <c r="F12" s="1"/>
      <c r="G12" s="1"/>
      <c r="H12" s="1"/>
      <c r="I12" s="40">
        <v>120</v>
      </c>
      <c r="J12" s="40"/>
      <c r="K12" s="40">
        <v>705.4</v>
      </c>
      <c r="L12" s="40"/>
      <c r="M12" s="5">
        <v>713</v>
      </c>
      <c r="N12" s="24">
        <v>150</v>
      </c>
      <c r="O12" s="21"/>
      <c r="P12" s="1"/>
      <c r="Q12" s="1"/>
    </row>
    <row r="13" spans="1:17" x14ac:dyDescent="0.25">
      <c r="A13" s="39" t="s">
        <v>11</v>
      </c>
      <c r="B13" s="39"/>
      <c r="C13" s="1"/>
      <c r="D13" s="1"/>
      <c r="E13" s="1"/>
      <c r="F13" s="1"/>
      <c r="G13" s="1"/>
      <c r="H13" s="1"/>
      <c r="I13" s="40">
        <v>180</v>
      </c>
      <c r="J13" s="40"/>
      <c r="K13" s="40">
        <v>183.06</v>
      </c>
      <c r="L13" s="40"/>
      <c r="M13" s="5">
        <v>184</v>
      </c>
      <c r="N13" s="24">
        <v>184</v>
      </c>
      <c r="O13" s="21"/>
      <c r="P13" s="1"/>
      <c r="Q13" s="1"/>
    </row>
    <row r="14" spans="1:17" x14ac:dyDescent="0.25">
      <c r="A14" s="39" t="s">
        <v>12</v>
      </c>
      <c r="B14" s="39"/>
      <c r="C14" s="1"/>
      <c r="D14" s="1"/>
      <c r="E14" s="1"/>
      <c r="F14" s="1"/>
      <c r="G14" s="1"/>
      <c r="H14" s="1"/>
      <c r="I14" s="40">
        <v>80</v>
      </c>
      <c r="J14" s="40"/>
      <c r="K14" s="40">
        <v>49.98</v>
      </c>
      <c r="L14" s="40"/>
      <c r="M14" s="9">
        <v>49.98</v>
      </c>
      <c r="N14" s="24">
        <v>55</v>
      </c>
      <c r="O14" s="21"/>
      <c r="P14" s="1"/>
      <c r="Q14" s="1"/>
    </row>
    <row r="15" spans="1:17" x14ac:dyDescent="0.25">
      <c r="A15" s="39" t="s">
        <v>13</v>
      </c>
      <c r="B15" s="39"/>
      <c r="C15" s="1"/>
      <c r="D15" s="1"/>
      <c r="E15" s="1"/>
      <c r="F15" s="1"/>
      <c r="G15" s="1"/>
      <c r="H15" s="1"/>
      <c r="I15" s="1"/>
      <c r="J15" s="1"/>
      <c r="K15" s="40">
        <v>478.45</v>
      </c>
      <c r="L15" s="40"/>
      <c r="M15" s="5">
        <v>600</v>
      </c>
      <c r="N15" s="24">
        <v>300</v>
      </c>
      <c r="O15" s="21"/>
      <c r="P15" s="1"/>
      <c r="Q15" s="1"/>
    </row>
    <row r="16" spans="1:17" x14ac:dyDescent="0.25">
      <c r="A16" s="39" t="s">
        <v>14</v>
      </c>
      <c r="B16" s="39"/>
      <c r="C16" s="1"/>
      <c r="D16" s="1"/>
      <c r="E16" s="1"/>
      <c r="F16" s="1"/>
      <c r="G16" s="1"/>
      <c r="H16" s="1"/>
      <c r="I16" s="40">
        <v>216</v>
      </c>
      <c r="J16" s="40"/>
      <c r="K16" s="40">
        <v>54</v>
      </c>
      <c r="L16" s="40"/>
      <c r="M16" s="5">
        <v>108</v>
      </c>
      <c r="N16" s="24">
        <v>110</v>
      </c>
      <c r="O16" s="21"/>
      <c r="P16" s="1"/>
      <c r="Q16" s="1"/>
    </row>
    <row r="17" spans="1:17" x14ac:dyDescent="0.25">
      <c r="A17" s="39" t="s">
        <v>15</v>
      </c>
      <c r="B17" s="39"/>
      <c r="C17" s="1"/>
      <c r="D17" s="1"/>
      <c r="E17" s="1"/>
      <c r="F17" s="1"/>
      <c r="G17" s="1"/>
      <c r="H17" s="1"/>
      <c r="I17" s="40">
        <v>1400</v>
      </c>
      <c r="J17" s="40"/>
      <c r="K17" s="40">
        <v>100</v>
      </c>
      <c r="L17" s="40"/>
      <c r="M17" s="5">
        <v>100</v>
      </c>
      <c r="N17" s="24">
        <v>100</v>
      </c>
      <c r="O17" s="21"/>
      <c r="P17" s="1"/>
      <c r="Q17" s="1"/>
    </row>
    <row r="18" spans="1:17" x14ac:dyDescent="0.25">
      <c r="A18" s="39" t="s">
        <v>16</v>
      </c>
      <c r="B18" s="39"/>
      <c r="C18" s="1"/>
      <c r="D18" s="1"/>
      <c r="E18" s="1"/>
      <c r="F18" s="1"/>
      <c r="G18" s="1"/>
      <c r="H18" s="1"/>
      <c r="I18" s="40">
        <v>30</v>
      </c>
      <c r="J18" s="40"/>
      <c r="K18" s="40">
        <v>39.57</v>
      </c>
      <c r="L18" s="40"/>
      <c r="M18" s="5">
        <v>50</v>
      </c>
      <c r="N18" s="24">
        <v>50</v>
      </c>
      <c r="O18" s="21"/>
      <c r="P18" s="1"/>
      <c r="Q18" s="1"/>
    </row>
    <row r="19" spans="1:17" x14ac:dyDescent="0.25">
      <c r="A19" s="39" t="s">
        <v>17</v>
      </c>
      <c r="B19" s="39"/>
      <c r="C19" s="1"/>
      <c r="D19" s="1"/>
      <c r="E19" s="1"/>
      <c r="F19" s="1"/>
      <c r="G19" s="1"/>
      <c r="H19" s="1"/>
      <c r="I19" s="1"/>
      <c r="J19" s="1"/>
      <c r="K19" s="40">
        <v>2110</v>
      </c>
      <c r="L19" s="40"/>
      <c r="M19" s="5">
        <v>2110</v>
      </c>
      <c r="N19" s="24">
        <v>2100</v>
      </c>
      <c r="O19" s="21"/>
      <c r="P19" s="1"/>
      <c r="Q19" s="1"/>
    </row>
    <row r="20" spans="1:17" x14ac:dyDescent="0.25">
      <c r="A20" s="39" t="s">
        <v>18</v>
      </c>
      <c r="B20" s="39"/>
      <c r="C20" s="1"/>
      <c r="D20" s="1"/>
      <c r="E20" s="1"/>
      <c r="F20" s="1"/>
      <c r="G20" s="1"/>
      <c r="H20" s="1"/>
      <c r="I20" s="40">
        <v>1000</v>
      </c>
      <c r="J20" s="40"/>
      <c r="K20" s="40">
        <v>502.39</v>
      </c>
      <c r="L20" s="40"/>
      <c r="M20" s="5">
        <v>502.39</v>
      </c>
      <c r="N20" s="24">
        <v>750</v>
      </c>
      <c r="O20" s="21"/>
      <c r="P20" s="1"/>
      <c r="Q20" s="1"/>
    </row>
    <row r="21" spans="1:17" x14ac:dyDescent="0.25">
      <c r="A21" s="39" t="s">
        <v>19</v>
      </c>
      <c r="B21" s="39"/>
      <c r="C21" s="1"/>
      <c r="D21" s="1"/>
      <c r="E21" s="1"/>
      <c r="F21" s="1"/>
      <c r="G21" s="1"/>
      <c r="H21" s="1"/>
      <c r="I21" s="40">
        <v>425</v>
      </c>
      <c r="J21" s="40"/>
      <c r="K21" s="40">
        <v>588.25</v>
      </c>
      <c r="L21" s="40"/>
      <c r="M21" s="5">
        <v>784.23</v>
      </c>
      <c r="N21" s="24">
        <v>647.83000000000004</v>
      </c>
      <c r="O21" s="21"/>
      <c r="P21" s="1"/>
      <c r="Q21" s="1"/>
    </row>
    <row r="22" spans="1:17" x14ac:dyDescent="0.25">
      <c r="A22" s="39" t="s">
        <v>20</v>
      </c>
      <c r="B22" s="39"/>
      <c r="C22" s="1"/>
      <c r="D22" s="1"/>
      <c r="E22" s="1"/>
      <c r="F22" s="1"/>
      <c r="G22" s="1"/>
      <c r="H22" s="1"/>
      <c r="I22" s="40">
        <v>100</v>
      </c>
      <c r="J22" s="40"/>
      <c r="K22" s="40">
        <v>66</v>
      </c>
      <c r="L22" s="40"/>
      <c r="M22" s="5">
        <v>66</v>
      </c>
      <c r="N22" s="24">
        <v>75</v>
      </c>
      <c r="O22" s="21"/>
      <c r="P22" s="1"/>
      <c r="Q22" s="1"/>
    </row>
    <row r="23" spans="1:17" x14ac:dyDescent="0.25">
      <c r="A23" s="39" t="s">
        <v>21</v>
      </c>
      <c r="B23" s="39"/>
      <c r="C23" s="1"/>
      <c r="D23" s="1"/>
      <c r="E23" s="1"/>
      <c r="F23" s="1"/>
      <c r="G23" s="1"/>
      <c r="H23" s="1"/>
      <c r="I23" s="1"/>
      <c r="J23" s="1"/>
      <c r="K23" s="40">
        <v>583.14</v>
      </c>
      <c r="L23" s="40"/>
      <c r="M23" s="5">
        <v>678.57</v>
      </c>
      <c r="N23" s="24">
        <v>382</v>
      </c>
      <c r="O23" s="21"/>
      <c r="P23" s="1"/>
      <c r="Q23" s="1"/>
    </row>
    <row r="24" spans="1:17" x14ac:dyDescent="0.25">
      <c r="A24" s="39" t="s">
        <v>22</v>
      </c>
      <c r="B24" s="39"/>
      <c r="C24" s="1"/>
      <c r="D24" s="1"/>
      <c r="E24" s="1"/>
      <c r="F24" s="1"/>
      <c r="G24" s="1"/>
      <c r="H24" s="1"/>
      <c r="I24" s="40">
        <v>110</v>
      </c>
      <c r="J24" s="40"/>
      <c r="K24" s="40">
        <v>118.09</v>
      </c>
      <c r="L24" s="40"/>
      <c r="M24" s="5">
        <v>125</v>
      </c>
      <c r="N24" s="24">
        <v>125</v>
      </c>
      <c r="O24" s="21"/>
      <c r="P24" s="1"/>
      <c r="Q24" s="1"/>
    </row>
    <row r="25" spans="1:17" x14ac:dyDescent="0.25">
      <c r="A25" s="39" t="s">
        <v>23</v>
      </c>
      <c r="B25" s="39"/>
      <c r="C25" s="1"/>
      <c r="D25" s="1"/>
      <c r="E25" s="1"/>
      <c r="F25" s="1"/>
      <c r="G25" s="1"/>
      <c r="H25" s="1"/>
      <c r="I25" s="40">
        <v>10</v>
      </c>
      <c r="J25" s="40"/>
      <c r="K25" s="1"/>
      <c r="L25" s="1"/>
      <c r="M25" s="5">
        <v>150</v>
      </c>
      <c r="N25" s="24">
        <v>55</v>
      </c>
      <c r="O25" s="21"/>
      <c r="P25" s="1"/>
      <c r="Q25" s="1"/>
    </row>
    <row r="26" spans="1:17" x14ac:dyDescent="0.25">
      <c r="A26" s="39" t="s">
        <v>24</v>
      </c>
      <c r="B26" s="39"/>
      <c r="C26" s="1"/>
      <c r="D26" s="1"/>
      <c r="E26" s="1"/>
      <c r="F26" s="1"/>
      <c r="G26" s="1"/>
      <c r="H26" s="1"/>
      <c r="I26" s="40">
        <v>120</v>
      </c>
      <c r="J26" s="40"/>
      <c r="K26" s="40">
        <v>110</v>
      </c>
      <c r="L26" s="40"/>
      <c r="M26" s="5">
        <v>110</v>
      </c>
      <c r="N26" s="24">
        <v>110</v>
      </c>
      <c r="O26" s="21"/>
      <c r="P26" s="1"/>
      <c r="Q26" s="1"/>
    </row>
    <row r="27" spans="1:17" x14ac:dyDescent="0.25">
      <c r="O27" s="27"/>
      <c r="P27" s="1"/>
      <c r="Q27" s="1"/>
    </row>
    <row r="28" spans="1:17" x14ac:dyDescent="0.25">
      <c r="A28" s="35" t="s">
        <v>25</v>
      </c>
      <c r="B28" s="35"/>
      <c r="C28" s="1"/>
      <c r="D28" s="1"/>
      <c r="E28" s="1"/>
      <c r="F28" s="1"/>
      <c r="G28" s="1"/>
      <c r="H28" s="1"/>
      <c r="I28" s="41">
        <f>SUM(I8:J27)</f>
        <v>7713.97</v>
      </c>
      <c r="J28" s="41"/>
      <c r="K28" s="41">
        <v>8447.33</v>
      </c>
      <c r="L28" s="41"/>
      <c r="M28" s="6">
        <f>+SUM(M8:M26)</f>
        <v>10382.479999999998</v>
      </c>
      <c r="N28" s="25">
        <f>SUM(N8:N26)</f>
        <v>10367.83</v>
      </c>
      <c r="O28" s="21"/>
      <c r="P28" s="1"/>
      <c r="Q28" s="1"/>
    </row>
    <row r="29" spans="1:17" x14ac:dyDescent="0.25">
      <c r="A29" s="3"/>
      <c r="B29" s="3"/>
      <c r="C29" s="1"/>
      <c r="D29" s="1"/>
      <c r="E29" s="1"/>
      <c r="F29" s="1"/>
      <c r="G29" s="1"/>
      <c r="H29" s="1"/>
      <c r="I29" s="6"/>
      <c r="J29" s="6"/>
      <c r="K29" s="6"/>
      <c r="L29" s="6"/>
      <c r="M29" s="6">
        <f>M28-K28</f>
        <v>1935.1499999999978</v>
      </c>
      <c r="N29" s="25"/>
      <c r="O29" s="21"/>
      <c r="P29" s="1"/>
      <c r="Q29" s="1"/>
    </row>
    <row r="30" spans="1:17" x14ac:dyDescent="0.25">
      <c r="A30" s="29" t="s">
        <v>50</v>
      </c>
      <c r="B30" s="1"/>
      <c r="C30" s="1"/>
      <c r="D30" s="1"/>
      <c r="E30" s="1"/>
      <c r="F30" s="1"/>
      <c r="G30" s="1"/>
      <c r="H30" s="1"/>
      <c r="I30" s="1"/>
      <c r="J30" s="17">
        <v>3250</v>
      </c>
      <c r="K30" s="17"/>
      <c r="L30" s="17">
        <v>2440</v>
      </c>
      <c r="M30" s="17">
        <v>2440</v>
      </c>
      <c r="N30" s="24">
        <v>1250</v>
      </c>
      <c r="O30" s="21"/>
      <c r="P30" s="1"/>
      <c r="Q30" s="1"/>
    </row>
    <row r="31" spans="1:17" x14ac:dyDescent="0.25">
      <c r="P31" s="1"/>
      <c r="Q31" s="1"/>
    </row>
    <row r="32" spans="1:17" x14ac:dyDescent="0.25">
      <c r="A32" s="37"/>
      <c r="B32" s="37"/>
      <c r="C32" s="37"/>
      <c r="D32" s="1"/>
      <c r="E32" s="1"/>
      <c r="F32" s="1"/>
      <c r="G32" s="1"/>
      <c r="H32" s="1"/>
      <c r="I32" s="1"/>
      <c r="J32" s="1"/>
      <c r="K32" s="1"/>
      <c r="L32" s="1"/>
      <c r="M32" s="1"/>
      <c r="N32" s="17"/>
      <c r="O32" s="1"/>
      <c r="P32" s="1"/>
      <c r="Q32" s="1"/>
    </row>
    <row r="33" spans="1:17" x14ac:dyDescent="0.25">
      <c r="A33" s="37"/>
      <c r="B33" s="37"/>
      <c r="C33" s="37"/>
      <c r="D33" s="38" t="s">
        <v>0</v>
      </c>
      <c r="E33" s="38"/>
      <c r="F33" s="38"/>
      <c r="G33" s="38"/>
      <c r="H33" s="1"/>
      <c r="I33" s="1"/>
      <c r="J33" s="38" t="s">
        <v>1</v>
      </c>
      <c r="K33" s="38"/>
      <c r="L33" s="38"/>
      <c r="M33" s="38"/>
      <c r="N33" s="17"/>
      <c r="O33" s="1"/>
      <c r="P33" s="1"/>
      <c r="Q33" s="1"/>
    </row>
    <row r="34" spans="1:17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7"/>
      <c r="O34" s="1"/>
      <c r="P34" s="1"/>
      <c r="Q34" s="1"/>
    </row>
    <row r="35" spans="1:17" x14ac:dyDescent="0.25">
      <c r="A35" s="35" t="s">
        <v>2</v>
      </c>
      <c r="B35" s="35"/>
      <c r="C35" s="34" t="s">
        <v>3</v>
      </c>
      <c r="D35" s="34"/>
      <c r="E35" s="34" t="s">
        <v>4</v>
      </c>
      <c r="F35" s="34"/>
      <c r="G35" s="2" t="s">
        <v>31</v>
      </c>
      <c r="H35" s="20" t="s">
        <v>47</v>
      </c>
      <c r="I35" s="34" t="s">
        <v>3</v>
      </c>
      <c r="J35" s="34"/>
      <c r="K35" s="34" t="s">
        <v>4</v>
      </c>
      <c r="L35" s="34"/>
      <c r="M35" s="2" t="s">
        <v>5</v>
      </c>
      <c r="N35" s="18"/>
      <c r="O35" s="1"/>
      <c r="P35" s="1"/>
      <c r="Q35" s="1"/>
    </row>
    <row r="36" spans="1:17" x14ac:dyDescent="0.25">
      <c r="A36" s="1"/>
      <c r="B36" s="1"/>
      <c r="C36" s="1"/>
      <c r="D36" s="1"/>
      <c r="E36" s="1"/>
      <c r="F36" s="1"/>
      <c r="G36" s="1"/>
      <c r="H36" s="21"/>
      <c r="I36" s="1"/>
      <c r="J36" s="1"/>
      <c r="K36" s="1"/>
      <c r="L36" s="1"/>
      <c r="M36" s="1"/>
      <c r="N36" s="17"/>
      <c r="O36" s="1"/>
      <c r="P36" s="1"/>
      <c r="Q36" s="1"/>
    </row>
    <row r="37" spans="1:17" x14ac:dyDescent="0.25">
      <c r="A37" s="39" t="s">
        <v>26</v>
      </c>
      <c r="B37" s="39"/>
      <c r="C37" s="40">
        <v>5286</v>
      </c>
      <c r="D37" s="40"/>
      <c r="E37" s="40">
        <v>5497</v>
      </c>
      <c r="F37" s="40"/>
      <c r="G37" s="5">
        <v>5497</v>
      </c>
      <c r="H37" s="24">
        <v>5717</v>
      </c>
      <c r="I37" s="1"/>
      <c r="J37" s="1"/>
      <c r="K37" s="1"/>
      <c r="L37" s="1"/>
      <c r="M37" s="1"/>
      <c r="N37" s="17"/>
      <c r="O37" s="1"/>
      <c r="P37" s="1"/>
      <c r="Q37" s="1"/>
    </row>
    <row r="38" spans="1:17" x14ac:dyDescent="0.25">
      <c r="A38" s="39" t="s">
        <v>27</v>
      </c>
      <c r="B38" s="39"/>
      <c r="C38" s="1"/>
      <c r="D38" s="1"/>
      <c r="E38" s="40"/>
      <c r="F38" s="40"/>
      <c r="G38" s="5">
        <v>250</v>
      </c>
      <c r="H38" s="24">
        <v>250</v>
      </c>
      <c r="I38" s="1"/>
      <c r="J38" s="1"/>
      <c r="K38" s="1"/>
      <c r="L38" s="1"/>
      <c r="M38" s="1"/>
      <c r="N38" s="17"/>
      <c r="O38" s="1"/>
      <c r="P38" s="1"/>
      <c r="Q38" s="1"/>
    </row>
    <row r="39" spans="1:17" x14ac:dyDescent="0.25">
      <c r="A39" s="19" t="s">
        <v>48</v>
      </c>
      <c r="B39" s="4"/>
      <c r="C39" s="1"/>
      <c r="D39" s="1"/>
      <c r="E39" s="5"/>
      <c r="F39" s="5">
        <v>117.32</v>
      </c>
      <c r="G39" s="5">
        <v>208</v>
      </c>
      <c r="H39" s="24">
        <v>400</v>
      </c>
      <c r="I39" s="1"/>
      <c r="J39" s="1"/>
      <c r="K39" s="1"/>
      <c r="L39" s="1"/>
      <c r="M39" s="1"/>
      <c r="N39" s="17"/>
      <c r="O39" s="1"/>
      <c r="P39" s="1"/>
      <c r="Q39" s="1"/>
    </row>
    <row r="40" spans="1:17" x14ac:dyDescent="0.25">
      <c r="A40" s="39" t="s">
        <v>28</v>
      </c>
      <c r="B40" s="39"/>
      <c r="C40" s="1"/>
      <c r="D40" s="1"/>
      <c r="E40" s="1"/>
      <c r="F40" s="1"/>
      <c r="G40" s="1"/>
      <c r="H40" s="24"/>
      <c r="I40" s="1"/>
      <c r="J40" s="1"/>
      <c r="K40" s="1"/>
      <c r="L40" s="1"/>
      <c r="M40" s="1"/>
      <c r="N40" s="17"/>
      <c r="O40" s="1"/>
      <c r="P40" s="1"/>
      <c r="Q40" s="1"/>
    </row>
    <row r="41" spans="1:17" x14ac:dyDescent="0.25">
      <c r="A41" s="39" t="s">
        <v>29</v>
      </c>
      <c r="B41" s="39"/>
      <c r="C41" s="40">
        <v>800</v>
      </c>
      <c r="D41" s="40"/>
      <c r="E41" s="40">
        <v>166.72</v>
      </c>
      <c r="F41" s="40"/>
      <c r="G41" s="5">
        <v>166.72</v>
      </c>
      <c r="H41" s="24">
        <v>200</v>
      </c>
      <c r="I41" s="1"/>
      <c r="J41" s="1"/>
      <c r="K41" s="1"/>
      <c r="L41" s="1"/>
      <c r="M41" s="1"/>
      <c r="N41" s="17"/>
      <c r="O41" s="1"/>
      <c r="P41" s="1"/>
      <c r="Q41" s="1"/>
    </row>
    <row r="42" spans="1:17" x14ac:dyDescent="0.25">
      <c r="A42" s="43" t="s">
        <v>49</v>
      </c>
      <c r="B42" s="39"/>
      <c r="C42" s="1"/>
      <c r="D42" s="16">
        <v>4518.62</v>
      </c>
      <c r="E42" s="16"/>
      <c r="F42" s="16">
        <v>4924.0200000000004</v>
      </c>
      <c r="G42" s="16">
        <v>7924.02</v>
      </c>
      <c r="H42" s="26">
        <v>7924.02</v>
      </c>
      <c r="I42" s="42"/>
      <c r="J42" s="42"/>
      <c r="K42" s="1"/>
      <c r="L42" s="1"/>
      <c r="M42" s="5"/>
      <c r="N42" s="17"/>
      <c r="O42" s="1"/>
      <c r="P42" s="1"/>
      <c r="Q42" s="1"/>
    </row>
    <row r="43" spans="1:17" x14ac:dyDescent="0.25">
      <c r="A43" s="39" t="s">
        <v>30</v>
      </c>
      <c r="B43" s="39"/>
      <c r="C43" s="1"/>
      <c r="D43" s="1"/>
      <c r="E43" s="1"/>
      <c r="F43" s="1"/>
      <c r="G43" s="1"/>
      <c r="H43" s="24"/>
      <c r="I43" s="1"/>
      <c r="J43" s="1"/>
      <c r="K43" s="1"/>
      <c r="L43" s="1"/>
      <c r="M43" s="1"/>
      <c r="N43" s="17"/>
      <c r="O43" s="1"/>
      <c r="P43" s="1"/>
      <c r="Q43" s="1"/>
    </row>
    <row r="44" spans="1:17" x14ac:dyDescent="0.25">
      <c r="A44" s="35" t="s">
        <v>25</v>
      </c>
      <c r="B44" s="35"/>
      <c r="C44" s="41">
        <f>+SUM(C37:D43)</f>
        <v>10604.619999999999</v>
      </c>
      <c r="D44" s="41"/>
      <c r="E44" s="41">
        <f>SUM(E37:F43)</f>
        <v>10705.060000000001</v>
      </c>
      <c r="F44" s="41"/>
      <c r="G44" s="6">
        <f>SUM(G37:G43)</f>
        <v>14045.740000000002</v>
      </c>
      <c r="H44" s="24">
        <f>+SUM(H37:H43)</f>
        <v>14491.02</v>
      </c>
      <c r="I44" s="41"/>
      <c r="J44" s="41"/>
      <c r="K44" s="1"/>
      <c r="L44" s="1"/>
      <c r="M44" s="6"/>
      <c r="N44" s="17"/>
      <c r="O44" s="1"/>
      <c r="P44" s="1"/>
      <c r="Q44" s="1"/>
    </row>
    <row r="45" spans="1:17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7"/>
      <c r="O45" s="1"/>
      <c r="P45" s="1"/>
      <c r="Q45" s="1"/>
    </row>
    <row r="46" spans="1:17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7"/>
      <c r="O46" s="1"/>
      <c r="P46" s="1"/>
      <c r="Q46" s="1"/>
    </row>
    <row r="47" spans="1:17" ht="15.75" x14ac:dyDescent="0.25">
      <c r="A47" s="7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7"/>
      <c r="O47" s="1"/>
      <c r="P47" s="1"/>
      <c r="Q47" s="1"/>
    </row>
    <row r="48" spans="1:17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7"/>
      <c r="O48" s="1"/>
      <c r="P48" s="1"/>
      <c r="Q48" s="1"/>
    </row>
    <row r="49" spans="1:17" x14ac:dyDescent="0.25">
      <c r="A49" s="35"/>
      <c r="B49" s="35"/>
      <c r="C49" s="41"/>
      <c r="D49" s="41"/>
      <c r="E49" s="41"/>
      <c r="F49" s="41"/>
      <c r="G49" s="6"/>
      <c r="H49" s="1"/>
      <c r="I49" s="41"/>
      <c r="J49" s="41"/>
      <c r="K49" s="41"/>
      <c r="L49" s="41"/>
      <c r="M49" s="6"/>
      <c r="N49" s="17"/>
      <c r="O49" s="1"/>
      <c r="P49" s="1"/>
      <c r="Q49" s="1"/>
    </row>
    <row r="50" spans="1:17" x14ac:dyDescent="0.25">
      <c r="A50" s="35"/>
      <c r="B50" s="35"/>
      <c r="C50" s="1"/>
      <c r="D50" s="1"/>
      <c r="E50" s="40"/>
      <c r="F50" s="40"/>
      <c r="G50" s="1"/>
      <c r="H50" s="1"/>
      <c r="I50" s="1"/>
      <c r="J50" s="1"/>
      <c r="K50" s="40"/>
      <c r="L50" s="40"/>
      <c r="M50" s="1"/>
      <c r="N50" s="16"/>
      <c r="O50" s="1"/>
      <c r="P50" s="1"/>
      <c r="Q50" s="1"/>
    </row>
    <row r="51" spans="1:17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6"/>
      <c r="O51" s="1"/>
      <c r="P51" s="1"/>
      <c r="Q51" s="1"/>
    </row>
    <row r="52" spans="1:17" x14ac:dyDescent="0.25">
      <c r="A52" s="35"/>
      <c r="B52" s="35"/>
      <c r="C52" s="1"/>
      <c r="D52" s="1"/>
      <c r="E52" s="41"/>
      <c r="F52" s="41"/>
      <c r="G52" s="1"/>
      <c r="H52" s="1"/>
      <c r="I52" s="1"/>
      <c r="J52" s="1"/>
      <c r="K52" s="41"/>
      <c r="L52" s="41"/>
      <c r="M52" s="1"/>
      <c r="N52" s="16"/>
      <c r="O52" s="1"/>
      <c r="P52" s="1"/>
      <c r="Q52" s="1"/>
    </row>
    <row r="53" spans="1:17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</sheetData>
  <mergeCells count="100">
    <mergeCell ref="I16:J16"/>
    <mergeCell ref="I18:J18"/>
    <mergeCell ref="I17:J17"/>
    <mergeCell ref="I11:J11"/>
    <mergeCell ref="I10:J10"/>
    <mergeCell ref="I13:J13"/>
    <mergeCell ref="I12:J12"/>
    <mergeCell ref="I14:J14"/>
    <mergeCell ref="K26:L26"/>
    <mergeCell ref="K11:L11"/>
    <mergeCell ref="K10:L10"/>
    <mergeCell ref="K13:L13"/>
    <mergeCell ref="K12:L12"/>
    <mergeCell ref="K16:L16"/>
    <mergeCell ref="K15:L15"/>
    <mergeCell ref="K24:L24"/>
    <mergeCell ref="K23:L23"/>
    <mergeCell ref="K22:L22"/>
    <mergeCell ref="K14:L14"/>
    <mergeCell ref="K18:L18"/>
    <mergeCell ref="K17:L17"/>
    <mergeCell ref="K21:L21"/>
    <mergeCell ref="K20:L20"/>
    <mergeCell ref="K19:L19"/>
    <mergeCell ref="A37:B37"/>
    <mergeCell ref="A35:B35"/>
    <mergeCell ref="K52:L52"/>
    <mergeCell ref="K50:L50"/>
    <mergeCell ref="K49:L49"/>
    <mergeCell ref="E50:F50"/>
    <mergeCell ref="E49:F49"/>
    <mergeCell ref="E44:F44"/>
    <mergeCell ref="E41:F41"/>
    <mergeCell ref="E37:F37"/>
    <mergeCell ref="E38:F38"/>
    <mergeCell ref="C49:D49"/>
    <mergeCell ref="C44:D44"/>
    <mergeCell ref="C41:D41"/>
    <mergeCell ref="C37:D37"/>
    <mergeCell ref="C35:D35"/>
    <mergeCell ref="I21:J21"/>
    <mergeCell ref="I20:J20"/>
    <mergeCell ref="I22:J22"/>
    <mergeCell ref="A52:B52"/>
    <mergeCell ref="E52:F52"/>
    <mergeCell ref="I49:J49"/>
    <mergeCell ref="I44:J44"/>
    <mergeCell ref="I42:J42"/>
    <mergeCell ref="A49:B49"/>
    <mergeCell ref="A50:B50"/>
    <mergeCell ref="A42:B42"/>
    <mergeCell ref="A43:B43"/>
    <mergeCell ref="A44:B44"/>
    <mergeCell ref="A38:B38"/>
    <mergeCell ref="A40:B40"/>
    <mergeCell ref="A41:B41"/>
    <mergeCell ref="A25:B25"/>
    <mergeCell ref="A26:B26"/>
    <mergeCell ref="I24:J24"/>
    <mergeCell ref="I26:J26"/>
    <mergeCell ref="I25:J25"/>
    <mergeCell ref="I35:J35"/>
    <mergeCell ref="K35:L35"/>
    <mergeCell ref="A28:B28"/>
    <mergeCell ref="I28:J28"/>
    <mergeCell ref="K28:L28"/>
    <mergeCell ref="A32:C33"/>
    <mergeCell ref="D33:G33"/>
    <mergeCell ref="J33:M33"/>
    <mergeCell ref="E35:F35"/>
    <mergeCell ref="A17:B17"/>
    <mergeCell ref="A18:B18"/>
    <mergeCell ref="A14:B14"/>
    <mergeCell ref="A15:B15"/>
    <mergeCell ref="A16:B16"/>
    <mergeCell ref="A22:B22"/>
    <mergeCell ref="A23:B23"/>
    <mergeCell ref="A24:B24"/>
    <mergeCell ref="A19:B19"/>
    <mergeCell ref="A20:B20"/>
    <mergeCell ref="A21:B21"/>
    <mergeCell ref="I8:J8"/>
    <mergeCell ref="K8:L8"/>
    <mergeCell ref="A9:B9"/>
    <mergeCell ref="I9:J9"/>
    <mergeCell ref="K9:L9"/>
    <mergeCell ref="A12:B12"/>
    <mergeCell ref="A13:B13"/>
    <mergeCell ref="A10:B10"/>
    <mergeCell ref="A11:B11"/>
    <mergeCell ref="A8:B8"/>
    <mergeCell ref="I6:J6"/>
    <mergeCell ref="C6:D6"/>
    <mergeCell ref="A6:B6"/>
    <mergeCell ref="A1:O2"/>
    <mergeCell ref="A3:C4"/>
    <mergeCell ref="D4:G4"/>
    <mergeCell ref="J4:M4"/>
    <mergeCell ref="K6:L6"/>
    <mergeCell ref="E6:F6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B3BAF-EF80-4F82-B5B7-1F88B1D70C0C}">
  <dimension ref="A2:E23"/>
  <sheetViews>
    <sheetView tabSelected="1" workbookViewId="0">
      <selection activeCell="B15" sqref="B15"/>
    </sheetView>
  </sheetViews>
  <sheetFormatPr defaultRowHeight="15" x14ac:dyDescent="0.25"/>
  <cols>
    <col min="1" max="1" width="29.85546875" customWidth="1"/>
    <col min="2" max="2" width="15" customWidth="1"/>
    <col min="3" max="3" width="17.28515625" customWidth="1"/>
    <col min="4" max="4" width="15.5703125" customWidth="1"/>
    <col min="5" max="5" width="18.7109375" customWidth="1"/>
    <col min="6" max="6" width="12.140625" customWidth="1"/>
  </cols>
  <sheetData>
    <row r="2" spans="1:5" x14ac:dyDescent="0.25">
      <c r="A2" s="10" t="s">
        <v>43</v>
      </c>
      <c r="B2" s="10" t="s">
        <v>40</v>
      </c>
      <c r="C2" s="10" t="s">
        <v>41</v>
      </c>
      <c r="D2" s="10" t="s">
        <v>57</v>
      </c>
    </row>
    <row r="3" spans="1:5" x14ac:dyDescent="0.25">
      <c r="A3" s="13">
        <v>44896</v>
      </c>
      <c r="B3" s="11">
        <v>6117.82</v>
      </c>
      <c r="C3" s="12">
        <v>19039.64</v>
      </c>
    </row>
    <row r="4" spans="1:5" x14ac:dyDescent="0.25">
      <c r="A4" s="14" t="s">
        <v>42</v>
      </c>
      <c r="B4" s="11">
        <v>4182.67</v>
      </c>
      <c r="C4" s="12">
        <v>22039.64</v>
      </c>
    </row>
    <row r="5" spans="1:5" x14ac:dyDescent="0.25">
      <c r="A5" s="14"/>
      <c r="B5" s="11"/>
      <c r="C5" s="12"/>
      <c r="D5" s="12">
        <f>C4+B4</f>
        <v>26222.309999999998</v>
      </c>
    </row>
    <row r="6" spans="1:5" x14ac:dyDescent="0.25">
      <c r="A6" s="10" t="s">
        <v>58</v>
      </c>
      <c r="B6" s="11"/>
      <c r="C6" s="12"/>
    </row>
    <row r="7" spans="1:5" x14ac:dyDescent="0.25">
      <c r="A7" s="14" t="s">
        <v>51</v>
      </c>
      <c r="B7" s="11">
        <v>4182.67</v>
      </c>
      <c r="C7" s="12">
        <v>22039.64</v>
      </c>
      <c r="E7" s="10"/>
    </row>
    <row r="8" spans="1:5" x14ac:dyDescent="0.25">
      <c r="A8" s="28" t="s">
        <v>52</v>
      </c>
      <c r="B8" s="11">
        <v>5717</v>
      </c>
      <c r="C8" s="12"/>
      <c r="E8" s="15"/>
    </row>
    <row r="9" spans="1:5" x14ac:dyDescent="0.25">
      <c r="A9" s="14" t="s">
        <v>53</v>
      </c>
      <c r="B9" s="11"/>
      <c r="C9" s="12">
        <v>4924.92</v>
      </c>
    </row>
    <row r="10" spans="1:5" x14ac:dyDescent="0.25">
      <c r="A10" s="14" t="s">
        <v>54</v>
      </c>
      <c r="C10" s="12">
        <v>3000</v>
      </c>
    </row>
    <row r="11" spans="1:5" x14ac:dyDescent="0.25">
      <c r="A11" s="14" t="s">
        <v>55</v>
      </c>
      <c r="B11" s="12">
        <v>200</v>
      </c>
      <c r="C11" s="12"/>
    </row>
    <row r="12" spans="1:5" x14ac:dyDescent="0.25">
      <c r="A12" s="30" t="s">
        <v>56</v>
      </c>
      <c r="B12" s="31">
        <f>+SUM(B7:B11)</f>
        <v>10099.67</v>
      </c>
      <c r="C12" s="31">
        <f>+SUM(C7:C11)</f>
        <v>29964.559999999998</v>
      </c>
    </row>
    <row r="13" spans="1:5" x14ac:dyDescent="0.25">
      <c r="B13" s="12"/>
      <c r="C13" s="12"/>
      <c r="D13" s="12">
        <f>B12+C12</f>
        <v>40064.229999999996</v>
      </c>
    </row>
    <row r="14" spans="1:5" x14ac:dyDescent="0.25">
      <c r="A14" s="32" t="s">
        <v>59</v>
      </c>
      <c r="B14" s="33">
        <f>'2022 2023 EOY Forecast '!N28</f>
        <v>10367.83</v>
      </c>
      <c r="C14" s="33">
        <f>'2022 2023 EOY Forecast '!N30</f>
        <v>1250</v>
      </c>
    </row>
    <row r="15" spans="1:5" x14ac:dyDescent="0.25">
      <c r="B15" s="31">
        <f>B12-B14</f>
        <v>-268.15999999999985</v>
      </c>
      <c r="C15" s="12"/>
    </row>
    <row r="16" spans="1:5" x14ac:dyDescent="0.25">
      <c r="B16" s="12"/>
      <c r="C16" s="12"/>
    </row>
    <row r="17" spans="1:3" x14ac:dyDescent="0.25">
      <c r="A17" s="10" t="s">
        <v>60</v>
      </c>
      <c r="B17" s="12"/>
      <c r="C17" s="12"/>
    </row>
    <row r="18" spans="1:3" x14ac:dyDescent="0.25">
      <c r="A18" t="s">
        <v>61</v>
      </c>
      <c r="B18" s="12"/>
      <c r="C18" s="12"/>
    </row>
    <row r="19" spans="1:3" x14ac:dyDescent="0.25">
      <c r="A19" t="s">
        <v>19</v>
      </c>
      <c r="B19" s="12"/>
      <c r="C19" s="12"/>
    </row>
    <row r="20" spans="1:3" x14ac:dyDescent="0.25">
      <c r="A20" t="s">
        <v>21</v>
      </c>
      <c r="B20" s="12"/>
      <c r="C20" s="12"/>
    </row>
    <row r="21" spans="1:3" x14ac:dyDescent="0.25">
      <c r="A21" t="s">
        <v>62</v>
      </c>
      <c r="B21" s="12"/>
      <c r="C21" s="12"/>
    </row>
    <row r="22" spans="1:3" x14ac:dyDescent="0.25">
      <c r="A22" t="s">
        <v>63</v>
      </c>
      <c r="B22" s="12"/>
      <c r="C22" s="12"/>
    </row>
    <row r="23" spans="1:3" x14ac:dyDescent="0.25">
      <c r="A23" t="s">
        <v>64</v>
      </c>
    </row>
  </sheetData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4CF52-C091-453D-8D2F-0EA9C94A4A7D}">
  <dimension ref="A1:F8"/>
  <sheetViews>
    <sheetView workbookViewId="0">
      <selection activeCell="D14" sqref="D14"/>
    </sheetView>
  </sheetViews>
  <sheetFormatPr defaultRowHeight="15" x14ac:dyDescent="0.25"/>
  <cols>
    <col min="1" max="1" width="15.5703125" customWidth="1"/>
    <col min="2" max="2" width="14.7109375" customWidth="1"/>
    <col min="3" max="3" width="26.28515625" customWidth="1"/>
    <col min="4" max="4" width="19.7109375" customWidth="1"/>
  </cols>
  <sheetData>
    <row r="1" spans="1:6" x14ac:dyDescent="0.25">
      <c r="A1" s="10" t="s">
        <v>34</v>
      </c>
      <c r="B1" s="10" t="s">
        <v>35</v>
      </c>
      <c r="C1" s="10" t="s">
        <v>44</v>
      </c>
      <c r="D1" s="10" t="s">
        <v>45</v>
      </c>
    </row>
    <row r="3" spans="1:6" x14ac:dyDescent="0.25">
      <c r="A3" t="s">
        <v>36</v>
      </c>
      <c r="B3" s="12">
        <v>12000</v>
      </c>
      <c r="C3" s="12">
        <v>6000</v>
      </c>
      <c r="D3" s="12">
        <v>6000</v>
      </c>
      <c r="E3" s="12"/>
      <c r="F3" s="12"/>
    </row>
    <row r="4" spans="1:6" x14ac:dyDescent="0.25">
      <c r="A4" t="s">
        <v>37</v>
      </c>
      <c r="B4" s="12">
        <v>1500</v>
      </c>
      <c r="C4" s="12">
        <v>750</v>
      </c>
      <c r="D4" s="12">
        <v>750</v>
      </c>
      <c r="E4" s="12"/>
      <c r="F4" s="12"/>
    </row>
    <row r="5" spans="1:6" x14ac:dyDescent="0.25">
      <c r="A5" t="s">
        <v>38</v>
      </c>
      <c r="B5" s="12">
        <v>500</v>
      </c>
      <c r="C5" s="12">
        <v>250</v>
      </c>
      <c r="D5" s="12">
        <v>250</v>
      </c>
      <c r="E5" s="12"/>
      <c r="F5" s="12"/>
    </row>
    <row r="6" spans="1:6" x14ac:dyDescent="0.25">
      <c r="A6" t="s">
        <v>39</v>
      </c>
      <c r="B6" s="12">
        <v>1500</v>
      </c>
      <c r="C6" s="12">
        <v>750</v>
      </c>
      <c r="D6" s="12">
        <v>750</v>
      </c>
      <c r="E6" s="12"/>
      <c r="F6" s="12"/>
    </row>
    <row r="7" spans="1:6" x14ac:dyDescent="0.25">
      <c r="B7" s="12"/>
      <c r="C7" s="12"/>
      <c r="D7" s="12"/>
      <c r="E7" s="12"/>
      <c r="F7" s="12"/>
    </row>
    <row r="8" spans="1:6" x14ac:dyDescent="0.25">
      <c r="B8" s="12">
        <f>+SUM(B3:B6)</f>
        <v>15500</v>
      </c>
      <c r="C8" s="12">
        <f>+SUM(C3:C6)</f>
        <v>7750</v>
      </c>
      <c r="D8" s="12">
        <f>+SUM(D3:D6)</f>
        <v>7750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2022 2023 EOY Forecast </vt:lpstr>
      <vt:lpstr>Bank Accounts</vt:lpstr>
      <vt:lpstr>2023 2024 Projects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 Gruber</dc:creator>
  <cp:lastModifiedBy>Kath Gruber</cp:lastModifiedBy>
  <dcterms:created xsi:type="dcterms:W3CDTF">2023-01-13T10:47:13Z</dcterms:created>
  <dcterms:modified xsi:type="dcterms:W3CDTF">2023-02-17T11:32:09Z</dcterms:modified>
</cp:coreProperties>
</file>